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SDRH\Ségur Santé\RH1-RH2\GT AS-AP 2020\TEXTES FORMATION AS et ANNEXES  MARS 2021\"/>
    </mc:Choice>
  </mc:AlternateContent>
  <bookViews>
    <workbookView xWindow="0" yWindow="0" windowWidth="20490" windowHeight="6930" activeTab="1"/>
  </bookViews>
  <sheets>
    <sheet name="liste certifications" sheetId="2" r:id="rId1"/>
    <sheet name="passerelles" sheetId="1" r:id="rId2"/>
  </sheets>
  <definedNames>
    <definedName name="_xlnm.Print_Titles" localSheetId="1">passerelles!$A:$D,passerelles!$2:$2</definedName>
    <definedName name="_xlnm.Print_Area" localSheetId="1">passerelles!$A$1:$AH$22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 s="1"/>
  <c r="F19" i="1" l="1"/>
  <c r="L21" i="1"/>
  <c r="AG9" i="1" l="1"/>
  <c r="AG17" i="1"/>
  <c r="AA21" i="1"/>
  <c r="AA17" i="1"/>
  <c r="AA19" i="1" s="1"/>
  <c r="I21" i="1"/>
  <c r="F21" i="1"/>
  <c r="I17" i="1"/>
  <c r="I18" i="1" s="1"/>
  <c r="AD17" i="1"/>
  <c r="AD19" i="1" s="1"/>
  <c r="AG21" i="1"/>
  <c r="U6" i="1"/>
  <c r="U17" i="1" s="1"/>
  <c r="U19" i="1" s="1"/>
  <c r="R6" i="1"/>
  <c r="R17" i="1" s="1"/>
  <c r="R19" i="1" s="1"/>
  <c r="AD21" i="1"/>
  <c r="X21" i="1"/>
  <c r="U21" i="1"/>
  <c r="R21" i="1"/>
  <c r="O21" i="1"/>
  <c r="O17" i="1"/>
  <c r="L17" i="1"/>
  <c r="L22" i="1" s="1"/>
  <c r="D17" i="1"/>
  <c r="AA22" i="1" l="1"/>
  <c r="AA18" i="1"/>
  <c r="I22" i="1"/>
  <c r="I19" i="1"/>
  <c r="F22" i="1"/>
  <c r="AG22" i="1"/>
  <c r="O22" i="1"/>
  <c r="AG19" i="1"/>
  <c r="AG18" i="1"/>
  <c r="O18" i="1"/>
  <c r="O19" i="1"/>
  <c r="AD22" i="1"/>
  <c r="AD18" i="1"/>
  <c r="U22" i="1"/>
  <c r="U18" i="1"/>
  <c r="R22" i="1"/>
  <c r="R18" i="1"/>
  <c r="L18" i="1"/>
  <c r="L19" i="1"/>
  <c r="X17" i="1" l="1"/>
  <c r="X18" i="1" s="1"/>
  <c r="X22" i="1" l="1"/>
  <c r="X19" i="1"/>
</calcChain>
</file>

<file path=xl/sharedStrings.xml><?xml version="1.0" encoding="utf-8"?>
<sst xmlns="http://schemas.openxmlformats.org/spreadsheetml/2006/main" count="210" uniqueCount="82">
  <si>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Accompagnement Pédagogique Individualisé (API) 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</si>
  <si>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Travaux personnels guidés (TPG)</t>
    </r>
  </si>
  <si>
    <t>Total heures formation théorique</t>
  </si>
  <si>
    <t>Total heures formation</t>
  </si>
  <si>
    <t>Bloc 1 - Accompagnement et soins de la personne dans les activités de sa vie quotidienne et de sa vie sociale</t>
  </si>
  <si>
    <t>1 - Accompagner les personnes dans les actes essentiels de la vie quotidienne et de la vie sociale, personnaliser cet accompagnement à partir de l’évaluation de leur situation personnelle et contextuelle et apporter les réajustements nécessaires</t>
  </si>
  <si>
    <t>2 – Identifier les situations à risque lors de l’accompagnement de la personne, mettre en œuvre les actions de prévention adéquates et les évaluer</t>
  </si>
  <si>
    <t>Bloc 2 - Evaluation de l’état clinique et mise en œuvre de soins adaptés en collaboration</t>
  </si>
  <si>
    <t xml:space="preserve">3- Evaluer l'état clinique d'une personne à tout âge de la vie pour adapter sa prise en soins </t>
  </si>
  <si>
    <t xml:space="preserve">4- Mettre en œuvre des soins adaptés à l'état clinique de la personne </t>
  </si>
  <si>
    <t xml:space="preserve">5 – Accompagner la personne dans son installation et ses déplacements en mobilisant ses ressources et en utilisant les techniques préventives de mobilisation </t>
  </si>
  <si>
    <t>Bloc 3 - Information et accompagnement des personnes et de leur entourage, des professionnels et des apprenants</t>
  </si>
  <si>
    <t>6- Etablir une communication adaptée pour informer et accompagner la personne et son entourage</t>
  </si>
  <si>
    <t>7 – Informer et former les pairs, les personnes en formation et les autres professionnels</t>
  </si>
  <si>
    <t>Bloc 4 - Entretien de l'environnement immédiat de la personne et des matériels liés aux activités en tenant compte du lieu et des situations d’intervention</t>
  </si>
  <si>
    <t>8- Utiliser des techniques d'entretien des locaux et du matériel adaptées en prenant en compte la prévention des risques associés</t>
  </si>
  <si>
    <t>9 - Repérer et traiter les anomalies et dysfonctionnements en lien avec l’entretien des locaux et des matériels liés aux activités de soins</t>
  </si>
  <si>
    <t>Bloc 5 - Travail en équipe pluri-professionnelle et traitement des informations liées aux activités de soins, à la qualité/gestion des risques</t>
  </si>
  <si>
    <t>10 - Rechercher, traiter et transmettre, quels que soient l’outil et les modalités de communication, les données pertinentes pour assurer la continuité et la traçabilité des soins et des activités</t>
  </si>
  <si>
    <t xml:space="preserve">11- Organiser son activité, coopérer au sein d'une équipe pluri-professionnelle et améliorer sa pratique dans le cadre d’une démarche qualité / gestion des risques </t>
  </si>
  <si>
    <t>Equivalences et dispenses</t>
  </si>
  <si>
    <t>Parcours de formation</t>
  </si>
  <si>
    <t>Module 10. – Travail en équipe pluri professionnelle, qualité et gestion des risques</t>
  </si>
  <si>
    <t>Module 9. – Traitement des informations</t>
  </si>
  <si>
    <t>Module 8. – Entretien des locaux et des matériels et prévention des risques associés</t>
  </si>
  <si>
    <t>Module 5. - Accompagnement de la mobilité de la personne aidée</t>
  </si>
  <si>
    <t>Module 7. – Accompagnement des personnes en formation et communication avec les pairs</t>
  </si>
  <si>
    <t>Module 6. - Relation et communication avec les personnes et leur entourage</t>
  </si>
  <si>
    <r>
      <rPr>
        <sz val="10"/>
        <color theme="1"/>
        <rFont val="Calibri"/>
        <family val="2"/>
        <scheme val="minor"/>
      </rPr>
      <t xml:space="preserve">Module 2. Repérage et prévention des situations à risque </t>
    </r>
    <r>
      <rPr>
        <i/>
        <sz val="10"/>
        <color theme="1"/>
        <rFont val="Calibri"/>
        <family val="2"/>
        <scheme val="minor"/>
      </rPr>
      <t>(Module spécifique AS) </t>
    </r>
  </si>
  <si>
    <r>
      <rPr>
        <sz val="10"/>
        <color theme="1"/>
        <rFont val="Calibri"/>
        <family val="2"/>
        <scheme val="minor"/>
      </rPr>
      <t xml:space="preserve">Module 1. - Accompagnement d’une personne dans les activités de sa vie quotidienne et de sa vie sociale </t>
    </r>
    <r>
      <rPr>
        <i/>
        <sz val="10"/>
        <color theme="1"/>
        <rFont val="Calibri"/>
        <family val="2"/>
        <scheme val="minor"/>
      </rPr>
      <t>(Module spécifique AS) </t>
    </r>
  </si>
  <si>
    <t>Evaluation Validation</t>
  </si>
  <si>
    <t>Equivalence totale</t>
  </si>
  <si>
    <t>Pas d'évaluation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</si>
  <si>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Module 4. - Mise en œuvre des soins adaptés, évaluation et réajustement </t>
    </r>
    <r>
      <rPr>
        <i/>
        <sz val="10"/>
        <color theme="1"/>
        <rFont val="Calibri"/>
        <family val="2"/>
        <scheme val="minor"/>
      </rPr>
      <t>(Module spécifique AS)</t>
    </r>
  </si>
  <si>
    <t>Evaluation des connaissances à partir d’une situation d’hygiène identifiée en stage
Evaluation des compétences en stage</t>
  </si>
  <si>
    <t>Etude de situation pouvant comporter une pratique simulée 
Evaluation des compétences en stage</t>
  </si>
  <si>
    <t>Allègement de formation</t>
  </si>
  <si>
    <t>Dispense de formation</t>
  </si>
  <si>
    <t>Etude de situation Evaluation des compétences en stage</t>
  </si>
  <si>
    <t>Etude de situations relationnelles pouvant comporter une pratique simulée
Evaluation des compétences en stage</t>
  </si>
  <si>
    <t xml:space="preserve">Etude de situation pouvant comporter une pratique simulée </t>
  </si>
  <si>
    <t>Etude de situations relationnelles pouvant comporter une pratique simulée</t>
  </si>
  <si>
    <t>DEAP 2006 (niveau 3)</t>
  </si>
  <si>
    <t>DEAP 2021 (niveau 4)</t>
  </si>
  <si>
    <t>DEAES 2021 (niveau 3)</t>
  </si>
  <si>
    <t>Ambulancier 2006 (niveau 3)</t>
  </si>
  <si>
    <t>Parcours de formation complet AS</t>
  </si>
  <si>
    <t>Blocs de compétences AS</t>
  </si>
  <si>
    <t>Compétences AS</t>
  </si>
  <si>
    <t>Durée formation théorique en semaines</t>
  </si>
  <si>
    <t>Durée formation clinique en semaines</t>
  </si>
  <si>
    <t>Total heures formation clinique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</si>
  <si>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0"/>
        <color theme="1"/>
        <rFont val="Calibri"/>
        <family val="2"/>
        <scheme val="minor"/>
      </rPr>
      <t>Suivi pédagogique individualisé des apprenants (SPI)</t>
    </r>
  </si>
  <si>
    <t>% parcours complet théorique</t>
  </si>
  <si>
    <t>Passerelles vers DEAS 2021 (niveau 4)</t>
  </si>
  <si>
    <t>BAC PRO ASSP 2011 (niveau 4)</t>
  </si>
  <si>
    <t>BAC PRO SAPAT 2011 (niveau 4)</t>
  </si>
  <si>
    <t>Titre professionnel ADVF (niveau 3)</t>
  </si>
  <si>
    <t>Titre professionnel ASMS (niveau 3)</t>
  </si>
  <si>
    <t>Etude de situation  en lien avec les modules 3 et 4 
Evaluation des compétences en milieu professionnel</t>
  </si>
  <si>
    <t>Etude de situation en lien avec les modules 3 et 4 
Evaluation des compétences en milieu professionnel</t>
  </si>
  <si>
    <t>Etude de situation en lien avec les modules 3 et 4 
Evaluation comportant une pratique simulée en lien avec le module 5
Evaluation des compétences en milieu professionnel</t>
  </si>
  <si>
    <t>Equivalence</t>
  </si>
  <si>
    <t>Evaluation  à partir d’une situation d’hygiène identifiée en stage
Evaluation des compétences en stage</t>
  </si>
  <si>
    <t>Evaluation à partir d’une situation d’hygiène identifiée en stage
Evaluation des compétences en stage</t>
  </si>
  <si>
    <t>Etude de situation  en lien avec les modules 3 et 4 
Evaluation comportant une pratique simulée en lien avec le module 5
Evaluation des compétences en milieu professionnel</t>
  </si>
  <si>
    <t>ARM 2019 (niveau 4)</t>
  </si>
  <si>
    <r>
      <t xml:space="preserve">Module 3. - Evaluation de l’état clinique d’une personne </t>
    </r>
    <r>
      <rPr>
        <i/>
        <sz val="10"/>
        <color theme="1"/>
        <rFont val="Calibri"/>
        <family val="2"/>
        <scheme val="minor"/>
      </rPr>
      <t>(Module spécifique AS)</t>
    </r>
  </si>
  <si>
    <t>Liste des certifications</t>
  </si>
  <si>
    <t>Les titulaires des diplômes d'Etat d'aide médico-psychologique (AMP) ou d'auxiliaire de vie scolaire (AVS) sont titulaires de droit du DEAES 2016</t>
  </si>
  <si>
    <r>
      <rPr>
        <b/>
        <sz val="11"/>
        <color theme="1"/>
        <rFont val="Calibri"/>
        <family val="2"/>
        <scheme val="minor"/>
      </rPr>
      <t>DE AS</t>
    </r>
    <r>
      <rPr>
        <sz val="11"/>
        <color theme="1"/>
        <rFont val="Calibri"/>
        <family val="2"/>
        <scheme val="minor"/>
      </rPr>
      <t xml:space="preserve"> : Diplôme d'Etat d'aide-soignant (ancien référentiel relevant de l'arrêté du 22 octobre 2005 et nouveau référentiel 2021)</t>
    </r>
  </si>
  <si>
    <r>
      <rPr>
        <b/>
        <sz val="11"/>
        <color theme="1"/>
        <rFont val="Calibri"/>
        <family val="2"/>
        <scheme val="minor"/>
      </rPr>
      <t>DE AP</t>
    </r>
    <r>
      <rPr>
        <sz val="11"/>
        <color theme="1"/>
        <rFont val="Calibri"/>
        <family val="2"/>
        <scheme val="minor"/>
      </rPr>
      <t xml:space="preserve"> : Diplôme d'Etat d'auxiliaire de puériculture (référentiel relevant de l'arrêté du 16 janvier 2006 et nouveau référentiel 2021)</t>
    </r>
  </si>
  <si>
    <r>
      <rPr>
        <b/>
        <sz val="11"/>
        <color theme="1"/>
        <rFont val="Calibri"/>
        <family val="2"/>
        <scheme val="minor"/>
      </rPr>
      <t xml:space="preserve">BAC PRO ASSP </t>
    </r>
    <r>
      <rPr>
        <sz val="11"/>
        <color theme="1"/>
        <rFont val="Calibri"/>
        <family val="2"/>
        <scheme val="minor"/>
      </rPr>
      <t>: Baccalauréat professionnel "Accompagnement Soins et Services à la Personne" option "A domicile" et option "En structure sanitaire, sociale ou médicosociale" (arrêtés du 11 mai 2011)</t>
    </r>
  </si>
  <si>
    <r>
      <rPr>
        <b/>
        <sz val="11"/>
        <color theme="1"/>
        <rFont val="Calibri"/>
        <family val="2"/>
        <scheme val="minor"/>
      </rPr>
      <t>BAC PRO SAPAT</t>
    </r>
    <r>
      <rPr>
        <sz val="11"/>
        <color theme="1"/>
        <rFont val="Calibri"/>
        <family val="2"/>
        <scheme val="minor"/>
      </rPr>
      <t xml:space="preserve"> : Baccalauréat professionnel spécialité "Services aux personnes et aux territoires" (arrêté du 22 août 2011)</t>
    </r>
  </si>
  <si>
    <r>
      <rPr>
        <b/>
        <sz val="11"/>
        <color theme="1"/>
        <rFont val="Calibri"/>
        <family val="2"/>
        <scheme val="minor"/>
      </rPr>
      <t>ADVF</t>
    </r>
    <r>
      <rPr>
        <sz val="11"/>
        <color theme="1"/>
        <rFont val="Calibri"/>
        <family val="2"/>
        <scheme val="minor"/>
      </rPr>
      <t xml:space="preserve"> : Titre professionnel d'assistant de vie aux familles (arrêté du 11 janvier 2021)</t>
    </r>
  </si>
  <si>
    <r>
      <rPr>
        <b/>
        <sz val="11"/>
        <color theme="1"/>
        <rFont val="Calibri"/>
        <family val="2"/>
        <scheme val="minor"/>
      </rPr>
      <t>ASMS</t>
    </r>
    <r>
      <rPr>
        <sz val="11"/>
        <color theme="1"/>
        <rFont val="Calibri"/>
        <family val="2"/>
        <scheme val="minor"/>
      </rPr>
      <t xml:space="preserve"> : Titre professionnel d'agent de service médico-social (arrêté du 10 juillet 2020)</t>
    </r>
  </si>
  <si>
    <r>
      <rPr>
        <b/>
        <sz val="11"/>
        <color theme="1"/>
        <rFont val="Calibri"/>
        <family val="2"/>
        <scheme val="minor"/>
      </rPr>
      <t>DE AES</t>
    </r>
    <r>
      <rPr>
        <sz val="11"/>
        <color theme="1"/>
        <rFont val="Calibri"/>
        <family val="2"/>
        <scheme val="minor"/>
      </rPr>
      <t xml:space="preserve"> : Diplôme d'Etat d'accompagnant éducatif et social (arrêté du 29 janvier 2016 : spécialités "à domicile", "en structure collective", "éducation inclusive et vie ordinaire" )</t>
    </r>
  </si>
  <si>
    <r>
      <rPr>
        <b/>
        <sz val="11"/>
        <color theme="1"/>
        <rFont val="Calibri"/>
        <family val="2"/>
        <scheme val="minor"/>
      </rPr>
      <t>ARM</t>
    </r>
    <r>
      <rPr>
        <sz val="11"/>
        <color theme="1"/>
        <rFont val="Calibri"/>
        <family val="2"/>
        <scheme val="minor"/>
      </rPr>
      <t xml:space="preserve"> : Diplôme d'assistant de régulation médical (arrêté du 19 juillet 2019)</t>
    </r>
  </si>
  <si>
    <t>DEAES 2016 Spécialités (niveau 3)</t>
  </si>
  <si>
    <t>DE AES : Diplôme d'Etat d'accompagnant éducatif et social (fusion des spécialités ; nouveau référentiel publié en 2021)</t>
  </si>
  <si>
    <t>Durée en heures</t>
  </si>
  <si>
    <r>
      <rPr>
        <b/>
        <sz val="11"/>
        <color theme="1"/>
        <rFont val="Calibri"/>
        <family val="2"/>
        <scheme val="minor"/>
      </rPr>
      <t>AMBULANCIER</t>
    </r>
    <r>
      <rPr>
        <sz val="11"/>
        <color theme="1"/>
        <rFont val="Calibri"/>
        <family val="2"/>
        <scheme val="minor"/>
      </rPr>
      <t xml:space="preserve"> : référentiel en vigueur (arrêté du 26 janvier 2006)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</si>
</sst>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CCF0"/>
        <bgColor indexed="64"/>
      </patternFill>
    </fill>
    <fill>
      <patternFill patternType="solid">
        <fgColor rgb="FFEDE2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F7F9"/>
        <bgColor indexed="64"/>
      </patternFill>
    </fill>
    <fill>
      <patternFill patternType="solid">
        <fgColor rgb="FFCECBF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0" fillId="0" borderId="1" xfId="0" applyBorder="1"/>
    <xf numFmtId="0" fontId="5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2" borderId="1" xfId="0" applyFill="1" applyBorder="1"/>
    <xf numFmtId="9" fontId="0" fillId="2" borderId="1" xfId="1" applyFont="1" applyFill="1" applyBorder="1"/>
    <xf numFmtId="0" fontId="7" fillId="0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9" fillId="0" borderId="1" xfId="0" applyFont="1" applyBorder="1" applyAlignment="1">
      <alignment vertical="center" wrapText="1"/>
    </xf>
    <xf numFmtId="0" fontId="0" fillId="0" borderId="0" xfId="0" applyBorder="1"/>
    <xf numFmtId="0" fontId="5" fillId="0" borderId="1" xfId="0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2" fillId="8" borderId="1" xfId="0" applyFont="1" applyFill="1" applyBorder="1" applyAlignment="1">
      <alignment horizontal="center" vertical="center" wrapText="1"/>
    </xf>
    <xf numFmtId="0" fontId="0" fillId="8" borderId="1" xfId="0" applyFill="1" applyBorder="1"/>
    <xf numFmtId="0" fontId="2" fillId="4" borderId="1" xfId="0" applyFont="1" applyFill="1" applyBorder="1"/>
    <xf numFmtId="9" fontId="0" fillId="4" borderId="1" xfId="1" applyFont="1" applyFill="1" applyBorder="1"/>
    <xf numFmtId="0" fontId="2" fillId="5" borderId="1" xfId="0" applyFont="1" applyFill="1" applyBorder="1"/>
    <xf numFmtId="9" fontId="0" fillId="5" borderId="1" xfId="1" applyFont="1" applyFill="1" applyBorder="1"/>
    <xf numFmtId="0" fontId="2" fillId="6" borderId="1" xfId="0" applyFont="1" applyFill="1" applyBorder="1"/>
    <xf numFmtId="9" fontId="0" fillId="6" borderId="1" xfId="1" applyFont="1" applyFill="1" applyBorder="1"/>
    <xf numFmtId="0" fontId="2" fillId="7" borderId="1" xfId="0" applyFont="1" applyFill="1" applyBorder="1"/>
    <xf numFmtId="9" fontId="0" fillId="7" borderId="1" xfId="1" applyFont="1" applyFill="1" applyBorder="1"/>
    <xf numFmtId="0" fontId="2" fillId="8" borderId="1" xfId="0" applyFont="1" applyFill="1" applyBorder="1"/>
    <xf numFmtId="9" fontId="0" fillId="8" borderId="1" xfId="1" applyFont="1" applyFill="1" applyBorder="1"/>
    <xf numFmtId="0" fontId="0" fillId="9" borderId="0" xfId="0" applyFill="1"/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2" fillId="10" borderId="1" xfId="0" applyFont="1" applyFill="1" applyBorder="1"/>
    <xf numFmtId="9" fontId="0" fillId="10" borderId="1" xfId="1" applyFont="1" applyFill="1" applyBorder="1"/>
    <xf numFmtId="0" fontId="0" fillId="3" borderId="1" xfId="0" applyFill="1" applyBorder="1" applyAlignment="1"/>
    <xf numFmtId="0" fontId="2" fillId="3" borderId="1" xfId="0" applyFont="1" applyFill="1" applyBorder="1"/>
    <xf numFmtId="0" fontId="11" fillId="7" borderId="1" xfId="0" applyFont="1" applyFill="1" applyBorder="1"/>
    <xf numFmtId="0" fontId="10" fillId="7" borderId="3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11" fillId="11" borderId="1" xfId="0" applyFont="1" applyFill="1" applyBorder="1"/>
    <xf numFmtId="0" fontId="2" fillId="11" borderId="1" xfId="0" applyFont="1" applyFill="1" applyBorder="1"/>
    <xf numFmtId="0" fontId="10" fillId="11" borderId="3" xfId="0" applyFont="1" applyFill="1" applyBorder="1" applyAlignment="1">
      <alignment vertical="center" wrapText="1"/>
    </xf>
    <xf numFmtId="9" fontId="0" fillId="11" borderId="1" xfId="1" applyFont="1" applyFill="1" applyBorder="1"/>
    <xf numFmtId="0" fontId="11" fillId="5" borderId="1" xfId="0" applyFont="1" applyFill="1" applyBorder="1"/>
    <xf numFmtId="0" fontId="11" fillId="8" borderId="1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/>
    <xf numFmtId="0" fontId="0" fillId="5" borderId="1" xfId="0" applyFill="1" applyBorder="1" applyAlignment="1"/>
    <xf numFmtId="0" fontId="14" fillId="8" borderId="3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vertical="center" wrapText="1"/>
    </xf>
    <xf numFmtId="0" fontId="11" fillId="11" borderId="3" xfId="0" applyFont="1" applyFill="1" applyBorder="1" applyAlignment="1">
      <alignment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11" borderId="3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2" fillId="8" borderId="1" xfId="0" applyFont="1" applyFill="1" applyBorder="1"/>
    <xf numFmtId="0" fontId="12" fillId="7" borderId="1" xfId="0" applyFont="1" applyFill="1" applyBorder="1"/>
    <xf numFmtId="0" fontId="12" fillId="8" borderId="3" xfId="0" applyFont="1" applyFill="1" applyBorder="1" applyAlignment="1">
      <alignment vertical="center" wrapText="1"/>
    </xf>
    <xf numFmtId="0" fontId="12" fillId="5" borderId="1" xfId="0" applyFont="1" applyFill="1" applyBorder="1"/>
    <xf numFmtId="0" fontId="12" fillId="6" borderId="1" xfId="0" applyFont="1" applyFill="1" applyBorder="1"/>
    <xf numFmtId="0" fontId="12" fillId="11" borderId="3" xfId="0" applyFont="1" applyFill="1" applyBorder="1" applyAlignment="1">
      <alignment vertical="center" wrapText="1"/>
    </xf>
    <xf numFmtId="0" fontId="12" fillId="11" borderId="1" xfId="0" applyFont="1" applyFill="1" applyBorder="1"/>
    <xf numFmtId="0" fontId="12" fillId="10" borderId="1" xfId="0" applyFont="1" applyFill="1" applyBorder="1"/>
    <xf numFmtId="0" fontId="7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0" fillId="0" borderId="3" xfId="0" applyBorder="1" applyAlignment="1"/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2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2" fillId="5" borderId="2" xfId="0" applyFont="1" applyFill="1" applyBorder="1"/>
    <xf numFmtId="0" fontId="2" fillId="5" borderId="3" xfId="0" applyFont="1" applyFill="1" applyBorder="1"/>
    <xf numFmtId="0" fontId="13" fillId="5" borderId="2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right"/>
    </xf>
    <xf numFmtId="0" fontId="12" fillId="7" borderId="3" xfId="0" applyFont="1" applyFill="1" applyBorder="1" applyAlignment="1">
      <alignment horizontal="right"/>
    </xf>
    <xf numFmtId="0" fontId="2" fillId="11" borderId="2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right"/>
    </xf>
    <xf numFmtId="0" fontId="11" fillId="11" borderId="3" xfId="0" applyFont="1" applyFill="1" applyBorder="1" applyAlignment="1">
      <alignment horizontal="right"/>
    </xf>
    <xf numFmtId="0" fontId="13" fillId="11" borderId="2" xfId="0" applyFont="1" applyFill="1" applyBorder="1" applyAlignment="1">
      <alignment horizontal="center" wrapText="1"/>
    </xf>
    <xf numFmtId="0" fontId="13" fillId="11" borderId="3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 wrapText="1"/>
    </xf>
    <xf numFmtId="0" fontId="2" fillId="11" borderId="6" xfId="0" applyFont="1" applyFill="1" applyBorder="1" applyAlignment="1">
      <alignment horizontal="center" wrapText="1"/>
    </xf>
    <xf numFmtId="0" fontId="2" fillId="11" borderId="7" xfId="0" applyFont="1" applyFill="1" applyBorder="1" applyAlignment="1">
      <alignment horizont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/>
    </xf>
    <xf numFmtId="0" fontId="13" fillId="11" borderId="4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0" fillId="5" borderId="2" xfId="0" applyFill="1" applyBorder="1" applyAlignment="1"/>
    <xf numFmtId="0" fontId="2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/>
    <xf numFmtId="0" fontId="12" fillId="10" borderId="3" xfId="0" applyFont="1" applyFill="1" applyBorder="1"/>
    <xf numFmtId="0" fontId="13" fillId="10" borderId="2" xfId="0" applyFont="1" applyFill="1" applyBorder="1" applyAlignment="1">
      <alignment horizontal="center" wrapText="1"/>
    </xf>
    <xf numFmtId="0" fontId="13" fillId="10" borderId="3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CECBF1"/>
      <color rgb="FFEDE2F6"/>
      <color rgb="FFE1CCF0"/>
      <color rgb="FFDF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A12" sqref="A12"/>
    </sheetView>
  </sheetViews>
  <sheetFormatPr baseColWidth="10" defaultRowHeight="15" x14ac:dyDescent="0.25"/>
  <sheetData>
    <row r="1" spans="1:1" ht="15.75" x14ac:dyDescent="0.25">
      <c r="A1" s="66" t="s">
        <v>68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s="65" t="s">
        <v>69</v>
      </c>
    </row>
    <row r="10" spans="1:1" x14ac:dyDescent="0.25">
      <c r="A10" t="s">
        <v>79</v>
      </c>
    </row>
    <row r="11" spans="1:1" x14ac:dyDescent="0.25">
      <c r="A11" t="s">
        <v>77</v>
      </c>
    </row>
    <row r="12" spans="1:1" x14ac:dyDescent="0.25">
      <c r="A12" t="s">
        <v>81</v>
      </c>
    </row>
  </sheetData>
  <pageMargins left="0.31496062992125984" right="0.31496062992125984" top="0.74803149606299213" bottom="0.74803149606299213" header="0.31496062992125984" footer="0.31496062992125984"/>
  <pageSetup paperSize="9" scale="80" orientation="landscape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zoomScale="90" zoomScaleNormal="90" workbookViewId="0">
      <pane xSplit="1" topLeftCell="B1" activePane="topRight" state="frozen"/>
      <selection pane="topRight" sqref="A1:D1"/>
    </sheetView>
  </sheetViews>
  <sheetFormatPr baseColWidth="10" defaultColWidth="9.140625" defaultRowHeight="15" x14ac:dyDescent="0.25"/>
  <cols>
    <col min="1" max="1" width="22.85546875" customWidth="1"/>
    <col min="2" max="2" width="33.140625" customWidth="1"/>
    <col min="3" max="3" width="42.42578125" customWidth="1"/>
    <col min="4" max="4" width="9.140625" customWidth="1"/>
    <col min="5" max="5" width="15" customWidth="1"/>
    <col min="6" max="6" width="14" customWidth="1"/>
    <col min="7" max="7" width="17.7109375" customWidth="1"/>
    <col min="8" max="8" width="15.85546875" customWidth="1"/>
    <col min="9" max="9" width="13.140625" customWidth="1"/>
    <col min="10" max="10" width="17.7109375" customWidth="1"/>
    <col min="11" max="11" width="14.85546875" customWidth="1"/>
    <col min="12" max="12" width="13.85546875" customWidth="1"/>
    <col min="13" max="13" width="17" customWidth="1"/>
    <col min="14" max="14" width="15.5703125" customWidth="1"/>
    <col min="15" max="15" width="13.140625" customWidth="1"/>
    <col min="16" max="16" width="17.42578125" customWidth="1"/>
    <col min="17" max="17" width="15.28515625" customWidth="1"/>
    <col min="18" max="18" width="13.85546875" customWidth="1"/>
    <col min="19" max="19" width="17.85546875" customWidth="1"/>
    <col min="20" max="20" width="15.42578125" customWidth="1"/>
    <col min="21" max="21" width="13.5703125" customWidth="1"/>
    <col min="22" max="22" width="18.5703125" customWidth="1"/>
    <col min="23" max="23" width="14.42578125" customWidth="1"/>
    <col min="24" max="24" width="13.7109375" customWidth="1"/>
    <col min="25" max="25" width="16.7109375" customWidth="1"/>
    <col min="26" max="26" width="14.140625" customWidth="1"/>
    <col min="27" max="27" width="13.42578125" customWidth="1"/>
    <col min="28" max="28" width="16.7109375" customWidth="1"/>
    <col min="29" max="29" width="13.28515625" customWidth="1"/>
    <col min="30" max="30" width="14.28515625" customWidth="1"/>
    <col min="31" max="31" width="16.85546875" customWidth="1"/>
    <col min="32" max="32" width="15.140625" customWidth="1"/>
    <col min="33" max="33" width="13.7109375" customWidth="1"/>
    <col min="34" max="34" width="17.42578125" customWidth="1"/>
  </cols>
  <sheetData>
    <row r="1" spans="1:34" ht="21" x14ac:dyDescent="0.35">
      <c r="A1" s="90" t="s">
        <v>54</v>
      </c>
      <c r="B1" s="90"/>
      <c r="C1" s="90"/>
      <c r="D1" s="91"/>
      <c r="E1" s="95" t="s">
        <v>42</v>
      </c>
      <c r="F1" s="95"/>
      <c r="G1" s="95"/>
      <c r="H1" s="77" t="s">
        <v>43</v>
      </c>
      <c r="I1" s="77"/>
      <c r="J1" s="77"/>
      <c r="K1" s="92" t="s">
        <v>55</v>
      </c>
      <c r="L1" s="92"/>
      <c r="M1" s="92"/>
      <c r="N1" s="78" t="s">
        <v>56</v>
      </c>
      <c r="O1" s="78"/>
      <c r="P1" s="78"/>
      <c r="Q1" s="79" t="s">
        <v>57</v>
      </c>
      <c r="R1" s="79"/>
      <c r="S1" s="79"/>
      <c r="T1" s="76" t="s">
        <v>58</v>
      </c>
      <c r="U1" s="76"/>
      <c r="V1" s="76"/>
      <c r="W1" s="77" t="s">
        <v>44</v>
      </c>
      <c r="X1" s="77"/>
      <c r="Y1" s="77"/>
      <c r="Z1" s="149" t="s">
        <v>78</v>
      </c>
      <c r="AA1" s="150"/>
      <c r="AB1" s="151"/>
      <c r="AC1" s="79" t="s">
        <v>66</v>
      </c>
      <c r="AD1" s="79"/>
      <c r="AE1" s="79"/>
      <c r="AF1" s="100" t="s">
        <v>45</v>
      </c>
      <c r="AG1" s="100"/>
      <c r="AH1" s="100"/>
    </row>
    <row r="2" spans="1:34" ht="40.5" customHeight="1" x14ac:dyDescent="0.25">
      <c r="A2" s="9" t="s">
        <v>47</v>
      </c>
      <c r="B2" s="9" t="s">
        <v>48</v>
      </c>
      <c r="C2" s="8" t="s">
        <v>46</v>
      </c>
      <c r="D2" s="9" t="s">
        <v>80</v>
      </c>
      <c r="E2" s="24" t="s">
        <v>20</v>
      </c>
      <c r="F2" s="24" t="s">
        <v>21</v>
      </c>
      <c r="G2" s="24" t="s">
        <v>30</v>
      </c>
      <c r="H2" s="22" t="s">
        <v>20</v>
      </c>
      <c r="I2" s="22" t="s">
        <v>21</v>
      </c>
      <c r="J2" s="22" t="s">
        <v>30</v>
      </c>
      <c r="K2" s="14" t="s">
        <v>20</v>
      </c>
      <c r="L2" s="14" t="s">
        <v>21</v>
      </c>
      <c r="M2" s="14" t="s">
        <v>30</v>
      </c>
      <c r="N2" s="16" t="s">
        <v>20</v>
      </c>
      <c r="O2" s="16" t="s">
        <v>21</v>
      </c>
      <c r="P2" s="16" t="s">
        <v>30</v>
      </c>
      <c r="Q2" s="18" t="s">
        <v>20</v>
      </c>
      <c r="R2" s="18" t="s">
        <v>21</v>
      </c>
      <c r="S2" s="18" t="s">
        <v>30</v>
      </c>
      <c r="T2" s="20" t="s">
        <v>20</v>
      </c>
      <c r="U2" s="20" t="s">
        <v>21</v>
      </c>
      <c r="V2" s="20" t="s">
        <v>30</v>
      </c>
      <c r="W2" s="22" t="s">
        <v>20</v>
      </c>
      <c r="X2" s="22" t="s">
        <v>21</v>
      </c>
      <c r="Y2" s="22" t="s">
        <v>30</v>
      </c>
      <c r="Z2" s="45" t="s">
        <v>20</v>
      </c>
      <c r="AA2" s="45" t="s">
        <v>21</v>
      </c>
      <c r="AB2" s="45" t="s">
        <v>30</v>
      </c>
      <c r="AC2" s="18" t="s">
        <v>20</v>
      </c>
      <c r="AD2" s="18" t="s">
        <v>21</v>
      </c>
      <c r="AE2" s="18" t="s">
        <v>30</v>
      </c>
      <c r="AF2" s="37" t="s">
        <v>20</v>
      </c>
      <c r="AG2" s="37" t="s">
        <v>21</v>
      </c>
      <c r="AH2" s="37" t="s">
        <v>30</v>
      </c>
    </row>
    <row r="3" spans="1:34" ht="25.5" customHeight="1" x14ac:dyDescent="0.25">
      <c r="A3" s="12"/>
      <c r="B3" s="12"/>
      <c r="C3" s="10" t="s">
        <v>0</v>
      </c>
      <c r="D3" s="1">
        <v>35</v>
      </c>
      <c r="E3" s="25"/>
      <c r="F3" s="25">
        <v>35</v>
      </c>
      <c r="G3" s="25"/>
      <c r="H3" s="23"/>
      <c r="I3" s="23">
        <v>35</v>
      </c>
      <c r="J3" s="23"/>
      <c r="K3" s="4"/>
      <c r="L3" s="4">
        <v>35</v>
      </c>
      <c r="M3" s="4"/>
      <c r="N3" s="17"/>
      <c r="O3" s="17">
        <v>35</v>
      </c>
      <c r="P3" s="17"/>
      <c r="Q3" s="19"/>
      <c r="R3" s="19">
        <v>35</v>
      </c>
      <c r="S3" s="19"/>
      <c r="T3" s="21"/>
      <c r="U3" s="21">
        <v>35</v>
      </c>
      <c r="V3" s="21"/>
      <c r="W3" s="23"/>
      <c r="X3" s="23">
        <v>35</v>
      </c>
      <c r="Y3" s="23"/>
      <c r="Z3" s="46"/>
      <c r="AA3" s="46">
        <v>35</v>
      </c>
      <c r="AB3" s="46"/>
      <c r="AC3" s="19"/>
      <c r="AD3" s="19">
        <v>35</v>
      </c>
      <c r="AE3" s="19"/>
      <c r="AF3" s="38"/>
      <c r="AG3" s="38">
        <v>35</v>
      </c>
      <c r="AH3" s="38"/>
    </row>
    <row r="4" spans="1:34" ht="26.25" customHeight="1" x14ac:dyDescent="0.25">
      <c r="A4" s="12"/>
      <c r="B4" s="12"/>
      <c r="C4" s="10" t="s">
        <v>52</v>
      </c>
      <c r="D4" s="1">
        <v>7</v>
      </c>
      <c r="E4" s="25"/>
      <c r="F4" s="25">
        <v>7</v>
      </c>
      <c r="G4" s="25"/>
      <c r="H4" s="23"/>
      <c r="I4" s="23">
        <v>7</v>
      </c>
      <c r="J4" s="23"/>
      <c r="K4" s="4"/>
      <c r="L4" s="4">
        <v>7</v>
      </c>
      <c r="M4" s="4"/>
      <c r="N4" s="17"/>
      <c r="O4" s="17">
        <v>7</v>
      </c>
      <c r="P4" s="17"/>
      <c r="Q4" s="19"/>
      <c r="R4" s="19">
        <v>7</v>
      </c>
      <c r="S4" s="19"/>
      <c r="T4" s="21"/>
      <c r="U4" s="21">
        <v>7</v>
      </c>
      <c r="V4" s="21"/>
      <c r="W4" s="23"/>
      <c r="X4" s="23">
        <v>7</v>
      </c>
      <c r="Y4" s="23"/>
      <c r="Z4" s="46"/>
      <c r="AA4" s="46">
        <v>7</v>
      </c>
      <c r="AB4" s="46"/>
      <c r="AC4" s="19"/>
      <c r="AD4" s="19">
        <v>7</v>
      </c>
      <c r="AE4" s="19"/>
      <c r="AF4" s="38"/>
      <c r="AG4" s="38">
        <v>7</v>
      </c>
      <c r="AH4" s="38"/>
    </row>
    <row r="5" spans="1:34" ht="20.25" customHeight="1" x14ac:dyDescent="0.25">
      <c r="A5" s="12"/>
      <c r="B5" s="12"/>
      <c r="C5" s="10" t="s">
        <v>1</v>
      </c>
      <c r="D5" s="1">
        <v>35</v>
      </c>
      <c r="E5" s="25"/>
      <c r="F5" s="25">
        <v>35</v>
      </c>
      <c r="G5" s="25"/>
      <c r="H5" s="23"/>
      <c r="I5" s="23">
        <v>35</v>
      </c>
      <c r="J5" s="23"/>
      <c r="K5" s="4"/>
      <c r="L5" s="4">
        <v>35</v>
      </c>
      <c r="M5" s="4"/>
      <c r="N5" s="17"/>
      <c r="O5" s="17">
        <v>35</v>
      </c>
      <c r="P5" s="17"/>
      <c r="Q5" s="19"/>
      <c r="R5" s="19">
        <v>35</v>
      </c>
      <c r="S5" s="19"/>
      <c r="T5" s="21"/>
      <c r="U5" s="21">
        <v>35</v>
      </c>
      <c r="V5" s="21"/>
      <c r="W5" s="23"/>
      <c r="X5" s="23">
        <v>35</v>
      </c>
      <c r="Y5" s="23"/>
      <c r="Z5" s="46"/>
      <c r="AA5" s="46">
        <v>35</v>
      </c>
      <c r="AB5" s="46"/>
      <c r="AC5" s="19"/>
      <c r="AD5" s="19">
        <v>35</v>
      </c>
      <c r="AE5" s="19"/>
      <c r="AF5" s="38"/>
      <c r="AG5" s="38">
        <v>35</v>
      </c>
      <c r="AH5" s="38"/>
    </row>
    <row r="6" spans="1:34" ht="90.75" customHeight="1" x14ac:dyDescent="0.25">
      <c r="A6" s="75" t="s">
        <v>4</v>
      </c>
      <c r="B6" s="11" t="s">
        <v>5</v>
      </c>
      <c r="C6" s="13" t="s">
        <v>29</v>
      </c>
      <c r="D6" s="1">
        <v>147</v>
      </c>
      <c r="E6" s="24" t="s">
        <v>36</v>
      </c>
      <c r="F6" s="67">
        <v>84</v>
      </c>
      <c r="G6" s="96" t="s">
        <v>38</v>
      </c>
      <c r="H6" s="22" t="s">
        <v>36</v>
      </c>
      <c r="I6" s="68">
        <v>70</v>
      </c>
      <c r="J6" s="98" t="s">
        <v>38</v>
      </c>
      <c r="K6" s="93" t="s">
        <v>31</v>
      </c>
      <c r="L6" s="87"/>
      <c r="M6" s="93" t="s">
        <v>32</v>
      </c>
      <c r="N6" s="80" t="s">
        <v>31</v>
      </c>
      <c r="O6" s="87"/>
      <c r="P6" s="80" t="s">
        <v>32</v>
      </c>
      <c r="Q6" s="18" t="s">
        <v>36</v>
      </c>
      <c r="R6" s="70">
        <f>7*14</f>
        <v>98</v>
      </c>
      <c r="S6" s="101" t="s">
        <v>38</v>
      </c>
      <c r="T6" s="20" t="s">
        <v>36</v>
      </c>
      <c r="U6" s="71">
        <f>7*14</f>
        <v>98</v>
      </c>
      <c r="V6" s="82" t="s">
        <v>38</v>
      </c>
      <c r="W6" s="22" t="s">
        <v>36</v>
      </c>
      <c r="X6" s="68">
        <v>98</v>
      </c>
      <c r="Y6" s="98" t="s">
        <v>38</v>
      </c>
      <c r="Z6" s="45" t="s">
        <v>36</v>
      </c>
      <c r="AA6" s="73">
        <v>98</v>
      </c>
      <c r="AB6" s="152" t="s">
        <v>38</v>
      </c>
      <c r="AC6" s="18"/>
      <c r="AD6" s="51">
        <v>147</v>
      </c>
      <c r="AE6" s="101" t="s">
        <v>38</v>
      </c>
      <c r="AF6" s="37"/>
      <c r="AG6" s="39">
        <v>147</v>
      </c>
      <c r="AH6" s="160" t="s">
        <v>38</v>
      </c>
    </row>
    <row r="7" spans="1:34" ht="56.25" customHeight="1" x14ac:dyDescent="0.25">
      <c r="A7" s="75"/>
      <c r="B7" s="11" t="s">
        <v>6</v>
      </c>
      <c r="C7" s="13" t="s">
        <v>28</v>
      </c>
      <c r="D7" s="1">
        <v>21</v>
      </c>
      <c r="E7" s="24" t="s">
        <v>36</v>
      </c>
      <c r="F7" s="67">
        <v>14</v>
      </c>
      <c r="G7" s="97"/>
      <c r="H7" s="22" t="s">
        <v>36</v>
      </c>
      <c r="I7" s="68">
        <v>7</v>
      </c>
      <c r="J7" s="99"/>
      <c r="K7" s="94"/>
      <c r="L7" s="88"/>
      <c r="M7" s="94"/>
      <c r="N7" s="86"/>
      <c r="O7" s="88"/>
      <c r="P7" s="89"/>
      <c r="Q7" s="18" t="s">
        <v>37</v>
      </c>
      <c r="R7" s="19"/>
      <c r="S7" s="102"/>
      <c r="T7" s="20" t="s">
        <v>36</v>
      </c>
      <c r="U7" s="71">
        <v>14</v>
      </c>
      <c r="V7" s="83"/>
      <c r="W7" s="22" t="s">
        <v>36</v>
      </c>
      <c r="X7" s="68">
        <v>14</v>
      </c>
      <c r="Y7" s="99"/>
      <c r="Z7" s="45" t="s">
        <v>36</v>
      </c>
      <c r="AA7" s="73">
        <v>14</v>
      </c>
      <c r="AB7" s="153"/>
      <c r="AC7" s="18" t="s">
        <v>37</v>
      </c>
      <c r="AD7" s="28"/>
      <c r="AE7" s="102"/>
      <c r="AF7" s="37"/>
      <c r="AG7" s="39">
        <v>21</v>
      </c>
      <c r="AH7" s="163"/>
    </row>
    <row r="8" spans="1:34" ht="43.5" customHeight="1" x14ac:dyDescent="0.25">
      <c r="A8" s="75" t="s">
        <v>7</v>
      </c>
      <c r="B8" s="11" t="s">
        <v>8</v>
      </c>
      <c r="C8" s="13" t="s">
        <v>67</v>
      </c>
      <c r="D8" s="1">
        <v>77</v>
      </c>
      <c r="E8" s="24" t="s">
        <v>36</v>
      </c>
      <c r="F8" s="67">
        <v>28</v>
      </c>
      <c r="G8" s="96" t="s">
        <v>59</v>
      </c>
      <c r="H8" s="22" t="s">
        <v>36</v>
      </c>
      <c r="I8" s="68">
        <v>14</v>
      </c>
      <c r="J8" s="98" t="s">
        <v>60</v>
      </c>
      <c r="K8" s="15"/>
      <c r="L8" s="7">
        <v>77</v>
      </c>
      <c r="M8" s="121" t="s">
        <v>61</v>
      </c>
      <c r="N8" s="17"/>
      <c r="O8" s="26">
        <v>77</v>
      </c>
      <c r="P8" s="129" t="s">
        <v>61</v>
      </c>
      <c r="Q8" s="19"/>
      <c r="R8" s="28">
        <v>77</v>
      </c>
      <c r="S8" s="101" t="s">
        <v>61</v>
      </c>
      <c r="T8" s="21"/>
      <c r="U8" s="30">
        <v>77</v>
      </c>
      <c r="V8" s="82" t="s">
        <v>61</v>
      </c>
      <c r="W8" s="22" t="s">
        <v>36</v>
      </c>
      <c r="X8" s="68">
        <v>63</v>
      </c>
      <c r="Y8" s="98" t="s">
        <v>60</v>
      </c>
      <c r="Z8" s="45"/>
      <c r="AA8" s="47">
        <v>77</v>
      </c>
      <c r="AB8" s="152" t="s">
        <v>61</v>
      </c>
      <c r="AC8" s="18" t="s">
        <v>36</v>
      </c>
      <c r="AD8" s="70">
        <v>21</v>
      </c>
      <c r="AE8" s="101" t="s">
        <v>65</v>
      </c>
      <c r="AF8" s="37" t="s">
        <v>36</v>
      </c>
      <c r="AG8" s="74">
        <v>35</v>
      </c>
      <c r="AH8" s="160" t="s">
        <v>60</v>
      </c>
    </row>
    <row r="9" spans="1:34" ht="44.25" customHeight="1" x14ac:dyDescent="0.25">
      <c r="A9" s="75"/>
      <c r="B9" s="11" t="s">
        <v>9</v>
      </c>
      <c r="C9" s="10" t="s">
        <v>33</v>
      </c>
      <c r="D9" s="1">
        <v>182</v>
      </c>
      <c r="E9" s="24" t="s">
        <v>36</v>
      </c>
      <c r="F9" s="67">
        <v>70</v>
      </c>
      <c r="G9" s="97"/>
      <c r="H9" s="22" t="s">
        <v>36</v>
      </c>
      <c r="I9" s="68">
        <v>56</v>
      </c>
      <c r="J9" s="99"/>
      <c r="K9" s="4"/>
      <c r="L9" s="7">
        <v>182</v>
      </c>
      <c r="M9" s="122"/>
      <c r="N9" s="17"/>
      <c r="O9" s="26">
        <v>182</v>
      </c>
      <c r="P9" s="138"/>
      <c r="Q9" s="19"/>
      <c r="R9" s="28">
        <v>182</v>
      </c>
      <c r="S9" s="137"/>
      <c r="T9" s="21"/>
      <c r="U9" s="30">
        <v>182</v>
      </c>
      <c r="V9" s="84"/>
      <c r="W9" s="22"/>
      <c r="X9" s="43">
        <v>182</v>
      </c>
      <c r="Y9" s="99"/>
      <c r="Z9" s="45"/>
      <c r="AA9" s="47">
        <v>182</v>
      </c>
      <c r="AB9" s="156"/>
      <c r="AC9" s="19"/>
      <c r="AD9" s="28">
        <v>182</v>
      </c>
      <c r="AE9" s="103"/>
      <c r="AF9" s="37" t="s">
        <v>36</v>
      </c>
      <c r="AG9" s="74">
        <f>182-14</f>
        <v>168</v>
      </c>
      <c r="AH9" s="162"/>
    </row>
    <row r="10" spans="1:34" ht="54" customHeight="1" x14ac:dyDescent="0.25">
      <c r="A10" s="75"/>
      <c r="B10" s="11" t="s">
        <v>10</v>
      </c>
      <c r="C10" s="13" t="s">
        <v>25</v>
      </c>
      <c r="D10" s="1">
        <v>35</v>
      </c>
      <c r="E10" s="52" t="s">
        <v>62</v>
      </c>
      <c r="F10" s="42"/>
      <c r="G10" s="24" t="s">
        <v>32</v>
      </c>
      <c r="H10" s="22" t="s">
        <v>62</v>
      </c>
      <c r="I10" s="42"/>
      <c r="J10" s="22" t="s">
        <v>32</v>
      </c>
      <c r="K10" s="4"/>
      <c r="L10" s="7">
        <v>35</v>
      </c>
      <c r="M10" s="123"/>
      <c r="N10" s="17"/>
      <c r="O10" s="26">
        <v>35</v>
      </c>
      <c r="P10" s="130"/>
      <c r="Q10" s="18" t="s">
        <v>37</v>
      </c>
      <c r="R10" s="57"/>
      <c r="S10" s="102"/>
      <c r="T10" s="20"/>
      <c r="U10" s="30">
        <v>35</v>
      </c>
      <c r="V10" s="85"/>
      <c r="W10" s="22" t="s">
        <v>62</v>
      </c>
      <c r="X10" s="42"/>
      <c r="Y10" s="22" t="s">
        <v>32</v>
      </c>
      <c r="Z10" s="45"/>
      <c r="AA10" s="48">
        <v>35</v>
      </c>
      <c r="AB10" s="157"/>
      <c r="AC10" s="18"/>
      <c r="AD10" s="28">
        <v>35</v>
      </c>
      <c r="AE10" s="104"/>
      <c r="AF10" s="37" t="s">
        <v>62</v>
      </c>
      <c r="AG10" s="42"/>
      <c r="AH10" s="37" t="s">
        <v>32</v>
      </c>
    </row>
    <row r="11" spans="1:34" ht="40.5" customHeight="1" x14ac:dyDescent="0.25">
      <c r="A11" s="75" t="s">
        <v>11</v>
      </c>
      <c r="B11" s="11" t="s">
        <v>12</v>
      </c>
      <c r="C11" s="13" t="s">
        <v>27</v>
      </c>
      <c r="D11" s="1">
        <v>70</v>
      </c>
      <c r="E11" s="52" t="s">
        <v>62</v>
      </c>
      <c r="F11" s="41"/>
      <c r="G11" s="52" t="s">
        <v>32</v>
      </c>
      <c r="H11" s="113" t="s">
        <v>31</v>
      </c>
      <c r="I11" s="115"/>
      <c r="J11" s="113" t="s">
        <v>32</v>
      </c>
      <c r="K11" s="105" t="s">
        <v>31</v>
      </c>
      <c r="L11" s="115"/>
      <c r="M11" s="105" t="s">
        <v>32</v>
      </c>
      <c r="N11" s="80" t="s">
        <v>31</v>
      </c>
      <c r="O11" s="115"/>
      <c r="P11" s="80" t="s">
        <v>32</v>
      </c>
      <c r="Q11" s="18" t="s">
        <v>37</v>
      </c>
      <c r="R11" s="19"/>
      <c r="S11" s="101" t="s">
        <v>39</v>
      </c>
      <c r="T11" s="20" t="s">
        <v>36</v>
      </c>
      <c r="U11" s="71">
        <v>35</v>
      </c>
      <c r="V11" s="82" t="s">
        <v>39</v>
      </c>
      <c r="W11" s="59" t="s">
        <v>62</v>
      </c>
      <c r="X11" s="41"/>
      <c r="Y11" s="59" t="s">
        <v>32</v>
      </c>
      <c r="Z11" s="60" t="s">
        <v>62</v>
      </c>
      <c r="AA11" s="41"/>
      <c r="AB11" s="60" t="s">
        <v>32</v>
      </c>
      <c r="AC11" s="18" t="s">
        <v>36</v>
      </c>
      <c r="AD11" s="70">
        <v>21</v>
      </c>
      <c r="AE11" s="101" t="s">
        <v>39</v>
      </c>
      <c r="AF11" s="37" t="s">
        <v>36</v>
      </c>
      <c r="AG11" s="74">
        <v>21</v>
      </c>
      <c r="AH11" s="160" t="s">
        <v>39</v>
      </c>
    </row>
    <row r="12" spans="1:34" ht="46.5" customHeight="1" x14ac:dyDescent="0.25">
      <c r="A12" s="75"/>
      <c r="B12" s="11" t="s">
        <v>13</v>
      </c>
      <c r="C12" s="13" t="s">
        <v>26</v>
      </c>
      <c r="D12" s="1">
        <v>21</v>
      </c>
      <c r="E12" s="53"/>
      <c r="F12" s="53">
        <v>21</v>
      </c>
      <c r="G12" s="58" t="s">
        <v>41</v>
      </c>
      <c r="H12" s="114"/>
      <c r="I12" s="116"/>
      <c r="J12" s="114"/>
      <c r="K12" s="106"/>
      <c r="L12" s="116"/>
      <c r="M12" s="106"/>
      <c r="N12" s="81"/>
      <c r="O12" s="116"/>
      <c r="P12" s="81"/>
      <c r="Q12" s="19"/>
      <c r="R12" s="28">
        <v>21</v>
      </c>
      <c r="S12" s="102"/>
      <c r="T12" s="21"/>
      <c r="U12" s="30">
        <v>21</v>
      </c>
      <c r="V12" s="83"/>
      <c r="W12" s="44"/>
      <c r="X12" s="61">
        <v>21</v>
      </c>
      <c r="Y12" s="63" t="s">
        <v>41</v>
      </c>
      <c r="Z12" s="49"/>
      <c r="AA12" s="62">
        <v>21</v>
      </c>
      <c r="AB12" s="64" t="s">
        <v>41</v>
      </c>
      <c r="AC12" s="19"/>
      <c r="AD12" s="28">
        <v>21</v>
      </c>
      <c r="AE12" s="102"/>
      <c r="AF12" s="38"/>
      <c r="AG12" s="39">
        <v>21</v>
      </c>
      <c r="AH12" s="163"/>
    </row>
    <row r="13" spans="1:34" ht="48" customHeight="1" x14ac:dyDescent="0.25">
      <c r="A13" s="75" t="s">
        <v>14</v>
      </c>
      <c r="B13" s="11" t="s">
        <v>15</v>
      </c>
      <c r="C13" s="107" t="s">
        <v>24</v>
      </c>
      <c r="D13" s="109">
        <v>35</v>
      </c>
      <c r="E13" s="111" t="s">
        <v>31</v>
      </c>
      <c r="F13" s="110"/>
      <c r="G13" s="111" t="s">
        <v>32</v>
      </c>
      <c r="H13" s="113" t="s">
        <v>31</v>
      </c>
      <c r="I13" s="110"/>
      <c r="J13" s="113" t="s">
        <v>32</v>
      </c>
      <c r="K13" s="105" t="s">
        <v>31</v>
      </c>
      <c r="L13" s="110"/>
      <c r="M13" s="105" t="s">
        <v>32</v>
      </c>
      <c r="N13" s="117"/>
      <c r="O13" s="119">
        <v>35</v>
      </c>
      <c r="P13" s="129" t="s">
        <v>34</v>
      </c>
      <c r="Q13" s="131"/>
      <c r="R13" s="133">
        <v>35</v>
      </c>
      <c r="S13" s="135" t="s">
        <v>34</v>
      </c>
      <c r="T13" s="125" t="s">
        <v>31</v>
      </c>
      <c r="U13" s="124"/>
      <c r="V13" s="125" t="s">
        <v>32</v>
      </c>
      <c r="W13" s="127" t="s">
        <v>36</v>
      </c>
      <c r="X13" s="141">
        <v>21</v>
      </c>
      <c r="Y13" s="154" t="s">
        <v>63</v>
      </c>
      <c r="Z13" s="143"/>
      <c r="AA13" s="145">
        <v>35</v>
      </c>
      <c r="AB13" s="147" t="s">
        <v>63</v>
      </c>
      <c r="AC13" s="158"/>
      <c r="AD13" s="133">
        <v>35</v>
      </c>
      <c r="AE13" s="101" t="s">
        <v>64</v>
      </c>
      <c r="AF13" s="159" t="s">
        <v>36</v>
      </c>
      <c r="AG13" s="164">
        <v>21</v>
      </c>
      <c r="AH13" s="166" t="s">
        <v>64</v>
      </c>
    </row>
    <row r="14" spans="1:34" ht="48" x14ac:dyDescent="0.25">
      <c r="A14" s="75"/>
      <c r="B14" s="11" t="s">
        <v>16</v>
      </c>
      <c r="C14" s="108"/>
      <c r="D14" s="109"/>
      <c r="E14" s="112"/>
      <c r="F14" s="110"/>
      <c r="G14" s="112"/>
      <c r="H14" s="114"/>
      <c r="I14" s="110"/>
      <c r="J14" s="114"/>
      <c r="K14" s="106"/>
      <c r="L14" s="110"/>
      <c r="M14" s="106"/>
      <c r="N14" s="118"/>
      <c r="O14" s="120"/>
      <c r="P14" s="130"/>
      <c r="Q14" s="132"/>
      <c r="R14" s="134"/>
      <c r="S14" s="136"/>
      <c r="T14" s="126"/>
      <c r="U14" s="124"/>
      <c r="V14" s="126"/>
      <c r="W14" s="128"/>
      <c r="X14" s="142"/>
      <c r="Y14" s="155"/>
      <c r="Z14" s="144"/>
      <c r="AA14" s="146"/>
      <c r="AB14" s="148"/>
      <c r="AC14" s="86"/>
      <c r="AD14" s="134"/>
      <c r="AE14" s="104"/>
      <c r="AF14" s="86"/>
      <c r="AG14" s="165"/>
      <c r="AH14" s="167"/>
    </row>
    <row r="15" spans="1:34" ht="65.25" customHeight="1" x14ac:dyDescent="0.25">
      <c r="A15" s="75" t="s">
        <v>17</v>
      </c>
      <c r="B15" s="11" t="s">
        <v>18</v>
      </c>
      <c r="C15" s="13" t="s">
        <v>23</v>
      </c>
      <c r="D15" s="1">
        <v>35</v>
      </c>
      <c r="E15" s="52" t="s">
        <v>62</v>
      </c>
      <c r="F15" s="41"/>
      <c r="G15" s="52" t="s">
        <v>32</v>
      </c>
      <c r="H15" s="113" t="s">
        <v>31</v>
      </c>
      <c r="I15" s="115"/>
      <c r="J15" s="113" t="s">
        <v>32</v>
      </c>
      <c r="K15" s="105" t="s">
        <v>31</v>
      </c>
      <c r="L15" s="115"/>
      <c r="M15" s="105" t="s">
        <v>32</v>
      </c>
      <c r="N15" s="17"/>
      <c r="O15" s="26">
        <v>35</v>
      </c>
      <c r="P15" s="129" t="s">
        <v>35</v>
      </c>
      <c r="Q15" s="54" t="s">
        <v>36</v>
      </c>
      <c r="R15" s="70">
        <v>28</v>
      </c>
      <c r="S15" s="101" t="s">
        <v>35</v>
      </c>
      <c r="T15" s="18" t="s">
        <v>36</v>
      </c>
      <c r="U15" s="70">
        <v>14</v>
      </c>
      <c r="V15" s="101" t="s">
        <v>35</v>
      </c>
      <c r="W15" s="139" t="s">
        <v>31</v>
      </c>
      <c r="X15" s="87"/>
      <c r="Y15" s="139" t="s">
        <v>32</v>
      </c>
      <c r="Z15" s="60" t="s">
        <v>62</v>
      </c>
      <c r="AA15" s="56"/>
      <c r="AB15" s="60" t="s">
        <v>32</v>
      </c>
      <c r="AC15" s="18" t="s">
        <v>36</v>
      </c>
      <c r="AD15" s="70">
        <v>7</v>
      </c>
      <c r="AE15" s="101" t="s">
        <v>35</v>
      </c>
      <c r="AF15" s="37" t="s">
        <v>36</v>
      </c>
      <c r="AG15" s="74">
        <v>14</v>
      </c>
      <c r="AH15" s="160" t="s">
        <v>35</v>
      </c>
    </row>
    <row r="16" spans="1:34" ht="55.5" customHeight="1" x14ac:dyDescent="0.25">
      <c r="A16" s="75"/>
      <c r="B16" s="11" t="s">
        <v>19</v>
      </c>
      <c r="C16" s="13" t="s">
        <v>22</v>
      </c>
      <c r="D16" s="1">
        <v>70</v>
      </c>
      <c r="E16" s="52" t="s">
        <v>36</v>
      </c>
      <c r="F16" s="69">
        <v>35</v>
      </c>
      <c r="G16" s="58" t="s">
        <v>40</v>
      </c>
      <c r="H16" s="114"/>
      <c r="I16" s="116"/>
      <c r="J16" s="114"/>
      <c r="K16" s="106"/>
      <c r="L16" s="116"/>
      <c r="M16" s="106"/>
      <c r="N16" s="17"/>
      <c r="O16" s="26">
        <v>70</v>
      </c>
      <c r="P16" s="130"/>
      <c r="Q16" s="54" t="s">
        <v>36</v>
      </c>
      <c r="R16" s="70">
        <v>49</v>
      </c>
      <c r="S16" s="104"/>
      <c r="T16" s="18" t="s">
        <v>36</v>
      </c>
      <c r="U16" s="70">
        <v>49</v>
      </c>
      <c r="V16" s="104"/>
      <c r="W16" s="140"/>
      <c r="X16" s="88"/>
      <c r="Y16" s="140"/>
      <c r="Z16" s="55" t="s">
        <v>36</v>
      </c>
      <c r="AA16" s="72">
        <v>35</v>
      </c>
      <c r="AB16" s="64" t="s">
        <v>40</v>
      </c>
      <c r="AC16" s="18" t="s">
        <v>36</v>
      </c>
      <c r="AD16" s="70">
        <v>35</v>
      </c>
      <c r="AE16" s="104"/>
      <c r="AF16" s="37" t="s">
        <v>36</v>
      </c>
      <c r="AG16" s="74">
        <v>49</v>
      </c>
      <c r="AH16" s="161"/>
    </row>
    <row r="17" spans="3:34" x14ac:dyDescent="0.25">
      <c r="C17" s="6" t="s">
        <v>2</v>
      </c>
      <c r="D17" s="3">
        <f>SUM(D3:D16)</f>
        <v>770</v>
      </c>
      <c r="E17" s="34"/>
      <c r="F17" s="34">
        <f>SUM(F3:F16)</f>
        <v>329</v>
      </c>
      <c r="G17" s="34"/>
      <c r="H17" s="32"/>
      <c r="I17" s="32">
        <f>SUM(I3:I16)</f>
        <v>224</v>
      </c>
      <c r="J17" s="32"/>
      <c r="K17" s="7"/>
      <c r="L17" s="7">
        <f>SUM(L3:L16)</f>
        <v>371</v>
      </c>
      <c r="M17" s="7"/>
      <c r="N17" s="26"/>
      <c r="O17" s="26">
        <f t="shared" ref="O17:AD17" si="0">SUM(O3:O16)</f>
        <v>511</v>
      </c>
      <c r="P17" s="26"/>
      <c r="Q17" s="28"/>
      <c r="R17" s="28">
        <f t="shared" si="0"/>
        <v>567</v>
      </c>
      <c r="S17" s="28"/>
      <c r="T17" s="30"/>
      <c r="U17" s="30">
        <f t="shared" si="0"/>
        <v>602</v>
      </c>
      <c r="V17" s="30"/>
      <c r="W17" s="32"/>
      <c r="X17" s="32">
        <f t="shared" si="0"/>
        <v>476</v>
      </c>
      <c r="Y17" s="32"/>
      <c r="Z17" s="48"/>
      <c r="AA17" s="48">
        <f t="shared" ref="AA17" si="1">SUM(AA3:AA16)</f>
        <v>574</v>
      </c>
      <c r="AB17" s="48"/>
      <c r="AC17" s="28"/>
      <c r="AD17" s="28">
        <f t="shared" si="0"/>
        <v>581</v>
      </c>
      <c r="AE17" s="28"/>
      <c r="AF17" s="39"/>
      <c r="AG17" s="39">
        <f t="shared" ref="AG17" si="2">SUM(AG3:AG16)</f>
        <v>574</v>
      </c>
      <c r="AH17" s="39"/>
    </row>
    <row r="18" spans="3:34" x14ac:dyDescent="0.25">
      <c r="C18" s="1" t="s">
        <v>53</v>
      </c>
      <c r="D18" s="1"/>
      <c r="E18" s="25"/>
      <c r="F18" s="35">
        <f>F17/770</f>
        <v>0.42727272727272725</v>
      </c>
      <c r="G18" s="35"/>
      <c r="H18" s="23"/>
      <c r="I18" s="33">
        <f>I17/770</f>
        <v>0.29090909090909089</v>
      </c>
      <c r="J18" s="33"/>
      <c r="K18" s="4"/>
      <c r="L18" s="5">
        <f>L17/D17</f>
        <v>0.48181818181818181</v>
      </c>
      <c r="M18" s="5"/>
      <c r="N18" s="27"/>
      <c r="O18" s="27">
        <f>O17/770</f>
        <v>0.66363636363636369</v>
      </c>
      <c r="P18" s="27"/>
      <c r="Q18" s="29"/>
      <c r="R18" s="29">
        <f>R17/770</f>
        <v>0.73636363636363633</v>
      </c>
      <c r="S18" s="29"/>
      <c r="T18" s="31"/>
      <c r="U18" s="31">
        <f>U17/770</f>
        <v>0.78181818181818186</v>
      </c>
      <c r="V18" s="31"/>
      <c r="W18" s="33"/>
      <c r="X18" s="33">
        <f>X17/770</f>
        <v>0.61818181818181817</v>
      </c>
      <c r="Y18" s="33"/>
      <c r="Z18" s="50"/>
      <c r="AA18" s="50">
        <f>AA17/770</f>
        <v>0.74545454545454548</v>
      </c>
      <c r="AB18" s="50"/>
      <c r="AC18" s="29"/>
      <c r="AD18" s="29">
        <f>AD17/770</f>
        <v>0.75454545454545452</v>
      </c>
      <c r="AE18" s="29"/>
      <c r="AF18" s="40"/>
      <c r="AG18" s="40">
        <f>AG17/770</f>
        <v>0.74545454545454548</v>
      </c>
      <c r="AH18" s="40"/>
    </row>
    <row r="19" spans="3:34" x14ac:dyDescent="0.25">
      <c r="C19" s="2" t="s">
        <v>49</v>
      </c>
      <c r="D19" s="1">
        <v>22</v>
      </c>
      <c r="E19" s="25"/>
      <c r="F19" s="25">
        <f>F17/35</f>
        <v>9.4</v>
      </c>
      <c r="G19" s="25"/>
      <c r="H19" s="23"/>
      <c r="I19" s="23">
        <f>I17/35</f>
        <v>6.4</v>
      </c>
      <c r="J19" s="23"/>
      <c r="K19" s="4"/>
      <c r="L19" s="4">
        <f>L17/35</f>
        <v>10.6</v>
      </c>
      <c r="M19" s="4"/>
      <c r="N19" s="17"/>
      <c r="O19" s="17">
        <f t="shared" ref="O19" si="3">O17/35</f>
        <v>14.6</v>
      </c>
      <c r="P19" s="17"/>
      <c r="Q19" s="19"/>
      <c r="R19" s="19">
        <f t="shared" ref="R19" si="4">R17/35</f>
        <v>16.2</v>
      </c>
      <c r="S19" s="19"/>
      <c r="T19" s="21"/>
      <c r="U19" s="21">
        <f t="shared" ref="U19" si="5">U17/35</f>
        <v>17.2</v>
      </c>
      <c r="V19" s="21"/>
      <c r="W19" s="23"/>
      <c r="X19" s="23">
        <f t="shared" ref="X19" si="6">X17/35</f>
        <v>13.6</v>
      </c>
      <c r="Y19" s="23"/>
      <c r="Z19" s="46"/>
      <c r="AA19" s="46">
        <f t="shared" ref="AA19" si="7">AA17/35</f>
        <v>16.399999999999999</v>
      </c>
      <c r="AB19" s="46"/>
      <c r="AC19" s="19"/>
      <c r="AD19" s="19">
        <f t="shared" ref="AD19" si="8">AD17/35</f>
        <v>16.600000000000001</v>
      </c>
      <c r="AE19" s="19"/>
      <c r="AF19" s="38"/>
      <c r="AG19" s="38">
        <f t="shared" ref="AG19" si="9">AG17/35</f>
        <v>16.399999999999999</v>
      </c>
      <c r="AH19" s="38"/>
    </row>
    <row r="20" spans="3:34" x14ac:dyDescent="0.25">
      <c r="C20" s="2" t="s">
        <v>50</v>
      </c>
      <c r="D20" s="1">
        <v>22</v>
      </c>
      <c r="E20" s="25"/>
      <c r="F20" s="25">
        <v>7</v>
      </c>
      <c r="G20" s="25"/>
      <c r="H20" s="23"/>
      <c r="I20" s="23">
        <v>7</v>
      </c>
      <c r="J20" s="23"/>
      <c r="K20" s="4"/>
      <c r="L20" s="4">
        <v>10</v>
      </c>
      <c r="M20" s="4"/>
      <c r="N20" s="17"/>
      <c r="O20" s="17">
        <v>14</v>
      </c>
      <c r="P20" s="17"/>
      <c r="Q20" s="19"/>
      <c r="R20" s="19">
        <v>17</v>
      </c>
      <c r="S20" s="19"/>
      <c r="T20" s="21"/>
      <c r="U20" s="21">
        <v>17</v>
      </c>
      <c r="V20" s="21"/>
      <c r="W20" s="23"/>
      <c r="X20" s="23">
        <v>12</v>
      </c>
      <c r="Y20" s="23"/>
      <c r="Z20" s="46"/>
      <c r="AA20" s="46">
        <v>12</v>
      </c>
      <c r="AB20" s="46"/>
      <c r="AC20" s="19"/>
      <c r="AD20" s="19">
        <v>17</v>
      </c>
      <c r="AE20" s="19"/>
      <c r="AF20" s="38"/>
      <c r="AG20" s="38">
        <v>17</v>
      </c>
      <c r="AH20" s="38"/>
    </row>
    <row r="21" spans="3:34" x14ac:dyDescent="0.25">
      <c r="C21" s="6" t="s">
        <v>51</v>
      </c>
      <c r="D21" s="3">
        <v>770</v>
      </c>
      <c r="E21" s="34"/>
      <c r="F21" s="34">
        <f>F20*35</f>
        <v>245</v>
      </c>
      <c r="G21" s="34"/>
      <c r="H21" s="32"/>
      <c r="I21" s="32">
        <f t="shared" ref="I21" si="10">I20*35</f>
        <v>245</v>
      </c>
      <c r="J21" s="23"/>
      <c r="K21" s="7"/>
      <c r="L21" s="39">
        <f t="shared" ref="L21" si="11">L20*35</f>
        <v>350</v>
      </c>
      <c r="M21" s="4"/>
      <c r="N21" s="17"/>
      <c r="O21" s="26">
        <f>O20*35</f>
        <v>490</v>
      </c>
      <c r="P21" s="17"/>
      <c r="Q21" s="19"/>
      <c r="R21" s="28">
        <f>R20*35</f>
        <v>595</v>
      </c>
      <c r="S21" s="19"/>
      <c r="T21" s="21"/>
      <c r="U21" s="30">
        <f>U20*35</f>
        <v>595</v>
      </c>
      <c r="V21" s="21"/>
      <c r="W21" s="23"/>
      <c r="X21" s="32">
        <f>X20*35</f>
        <v>420</v>
      </c>
      <c r="Y21" s="23"/>
      <c r="Z21" s="46"/>
      <c r="AA21" s="48">
        <f>AA20*35</f>
        <v>420</v>
      </c>
      <c r="AB21" s="46"/>
      <c r="AC21" s="19"/>
      <c r="AD21" s="28">
        <f>AD20*35</f>
        <v>595</v>
      </c>
      <c r="AE21" s="19"/>
      <c r="AF21" s="38"/>
      <c r="AG21" s="39">
        <f>AG20*35</f>
        <v>595</v>
      </c>
      <c r="AH21" s="38"/>
    </row>
    <row r="22" spans="3:34" x14ac:dyDescent="0.25">
      <c r="C22" s="6" t="s">
        <v>3</v>
      </c>
      <c r="D22" s="3">
        <v>1540</v>
      </c>
      <c r="E22" s="34"/>
      <c r="F22" s="34">
        <f>F17+F21</f>
        <v>574</v>
      </c>
      <c r="G22" s="34"/>
      <c r="H22" s="32"/>
      <c r="I22" s="32">
        <f t="shared" ref="I22" si="12">I17+I21</f>
        <v>469</v>
      </c>
      <c r="J22" s="23"/>
      <c r="K22" s="7"/>
      <c r="L22" s="7">
        <f>L17+L21</f>
        <v>721</v>
      </c>
      <c r="M22" s="4"/>
      <c r="N22" s="17"/>
      <c r="O22" s="26">
        <f>O17+O21</f>
        <v>1001</v>
      </c>
      <c r="P22" s="17"/>
      <c r="Q22" s="19"/>
      <c r="R22" s="28">
        <f>R17+R21</f>
        <v>1162</v>
      </c>
      <c r="S22" s="19"/>
      <c r="T22" s="21"/>
      <c r="U22" s="30">
        <f>U17+U21</f>
        <v>1197</v>
      </c>
      <c r="V22" s="21"/>
      <c r="W22" s="23"/>
      <c r="X22" s="32">
        <f>X17+X21</f>
        <v>896</v>
      </c>
      <c r="Y22" s="23"/>
      <c r="Z22" s="46"/>
      <c r="AA22" s="48">
        <f>AA17+AA21</f>
        <v>994</v>
      </c>
      <c r="AB22" s="46"/>
      <c r="AC22" s="19"/>
      <c r="AD22" s="28">
        <f>AD17+AD21</f>
        <v>1176</v>
      </c>
      <c r="AE22" s="19"/>
      <c r="AF22" s="38"/>
      <c r="AG22" s="39">
        <f>AG17+AG21</f>
        <v>1169</v>
      </c>
      <c r="AH22" s="38"/>
    </row>
    <row r="23" spans="3:34" x14ac:dyDescent="0.25">
      <c r="T23" s="36"/>
      <c r="U23" s="36"/>
      <c r="V23" s="36"/>
    </row>
  </sheetData>
  <mergeCells count="99">
    <mergeCell ref="AH15:AH16"/>
    <mergeCell ref="AH8:AH9"/>
    <mergeCell ref="AH6:AH7"/>
    <mergeCell ref="AH11:AH12"/>
    <mergeCell ref="AG13:AG14"/>
    <mergeCell ref="AH13:AH14"/>
    <mergeCell ref="AD13:AD14"/>
    <mergeCell ref="AE13:AE14"/>
    <mergeCell ref="AE15:AE16"/>
    <mergeCell ref="AC13:AC14"/>
    <mergeCell ref="AF13:AF14"/>
    <mergeCell ref="Z13:Z14"/>
    <mergeCell ref="AA13:AA14"/>
    <mergeCell ref="AB13:AB14"/>
    <mergeCell ref="Y15:Y16"/>
    <mergeCell ref="Z1:AB1"/>
    <mergeCell ref="AB6:AB7"/>
    <mergeCell ref="Y6:Y7"/>
    <mergeCell ref="Y8:Y9"/>
    <mergeCell ref="Y13:Y14"/>
    <mergeCell ref="AB8:AB10"/>
    <mergeCell ref="W15:W16"/>
    <mergeCell ref="X15:X16"/>
    <mergeCell ref="H11:H12"/>
    <mergeCell ref="I11:I12"/>
    <mergeCell ref="J11:J12"/>
    <mergeCell ref="H13:H14"/>
    <mergeCell ref="I13:I14"/>
    <mergeCell ref="J13:J14"/>
    <mergeCell ref="K11:K12"/>
    <mergeCell ref="V15:V16"/>
    <mergeCell ref="S15:S16"/>
    <mergeCell ref="P15:P16"/>
    <mergeCell ref="X13:X14"/>
    <mergeCell ref="O11:O12"/>
    <mergeCell ref="S11:S12"/>
    <mergeCell ref="T13:T14"/>
    <mergeCell ref="U13:U14"/>
    <mergeCell ref="V13:V14"/>
    <mergeCell ref="W13:W14"/>
    <mergeCell ref="M6:M7"/>
    <mergeCell ref="M11:M12"/>
    <mergeCell ref="M13:M14"/>
    <mergeCell ref="P13:P14"/>
    <mergeCell ref="Q13:Q14"/>
    <mergeCell ref="R13:R14"/>
    <mergeCell ref="S13:S14"/>
    <mergeCell ref="S6:S7"/>
    <mergeCell ref="S8:S10"/>
    <mergeCell ref="P8:P10"/>
    <mergeCell ref="N11:N12"/>
    <mergeCell ref="M15:M16"/>
    <mergeCell ref="M8:M10"/>
    <mergeCell ref="L6:L7"/>
    <mergeCell ref="L11:L12"/>
    <mergeCell ref="L15:L16"/>
    <mergeCell ref="A13:A14"/>
    <mergeCell ref="K13:K14"/>
    <mergeCell ref="V11:V12"/>
    <mergeCell ref="A15:A16"/>
    <mergeCell ref="C13:C14"/>
    <mergeCell ref="D13:D14"/>
    <mergeCell ref="L13:L14"/>
    <mergeCell ref="E13:E14"/>
    <mergeCell ref="F13:F14"/>
    <mergeCell ref="G13:G14"/>
    <mergeCell ref="H15:H16"/>
    <mergeCell ref="J15:J16"/>
    <mergeCell ref="I15:I16"/>
    <mergeCell ref="K15:K16"/>
    <mergeCell ref="N13:N14"/>
    <mergeCell ref="O13:O14"/>
    <mergeCell ref="AF1:AH1"/>
    <mergeCell ref="AE6:AE7"/>
    <mergeCell ref="AE8:AE10"/>
    <mergeCell ref="AE11:AE12"/>
    <mergeCell ref="AC1:AE1"/>
    <mergeCell ref="E1:G1"/>
    <mergeCell ref="G6:G7"/>
    <mergeCell ref="H1:J1"/>
    <mergeCell ref="J6:J7"/>
    <mergeCell ref="J8:J9"/>
    <mergeCell ref="G8:G9"/>
    <mergeCell ref="A11:A12"/>
    <mergeCell ref="T1:V1"/>
    <mergeCell ref="W1:Y1"/>
    <mergeCell ref="N1:P1"/>
    <mergeCell ref="Q1:S1"/>
    <mergeCell ref="P11:P12"/>
    <mergeCell ref="V6:V7"/>
    <mergeCell ref="V8:V10"/>
    <mergeCell ref="N6:N7"/>
    <mergeCell ref="O6:O7"/>
    <mergeCell ref="P6:P7"/>
    <mergeCell ref="A1:D1"/>
    <mergeCell ref="K1:M1"/>
    <mergeCell ref="K6:K7"/>
    <mergeCell ref="A6:A7"/>
    <mergeCell ref="A8:A10"/>
  </mergeCells>
  <pageMargins left="0.31496062992125984" right="0.31496062992125984" top="0.35433070866141736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liste certifications</vt:lpstr>
      <vt:lpstr>passerelles</vt:lpstr>
      <vt:lpstr>passerelles!Impression_des_titres</vt:lpstr>
      <vt:lpstr>passerelles!Zone_d_impression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sonia.ledee</cp:lastModifiedBy>
  <cp:lastPrinted>2021-04-05T10:30:39Z</cp:lastPrinted>
  <dcterms:created xsi:type="dcterms:W3CDTF">2015-06-05T18:19:34Z</dcterms:created>
  <dcterms:modified xsi:type="dcterms:W3CDTF">2021-04-05T10:30:46Z</dcterms:modified>
</cp:coreProperties>
</file>